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60" windowWidth="15480" windowHeight="9240" activeTab="0"/>
  </bookViews>
  <sheets>
    <sheet name="様式3" sheetId="1" r:id="rId1"/>
  </sheets>
  <definedNames/>
  <calcPr fullCalcOnLoad="1"/>
</workbook>
</file>

<file path=xl/sharedStrings.xml><?xml version="1.0" encoding="utf-8"?>
<sst xmlns="http://schemas.openxmlformats.org/spreadsheetml/2006/main" count="142" uniqueCount="77">
  <si>
    <t>計</t>
  </si>
  <si>
    <t>預け金</t>
  </si>
  <si>
    <t>件数</t>
  </si>
  <si>
    <t>金額</t>
  </si>
  <si>
    <t>品名</t>
  </si>
  <si>
    <t>数量</t>
  </si>
  <si>
    <t>一括払</t>
  </si>
  <si>
    <t>不適正な経理処理</t>
  </si>
  <si>
    <t>番号</t>
  </si>
  <si>
    <t>差替え</t>
  </si>
  <si>
    <t>部局名</t>
  </si>
  <si>
    <t>企業庁</t>
  </si>
  <si>
    <t>平成１９年度</t>
  </si>
  <si>
    <t>PH標準緩衝液</t>
  </si>
  <si>
    <t>認印</t>
  </si>
  <si>
    <t>南</t>
  </si>
  <si>
    <t>東</t>
  </si>
  <si>
    <t>エンジンオイル</t>
  </si>
  <si>
    <t>エンジンオイル</t>
  </si>
  <si>
    <t>電球</t>
  </si>
  <si>
    <t>タイヤパンク修理</t>
  </si>
  <si>
    <t>マイラーＡ１</t>
  </si>
  <si>
    <t>普通紙縮小</t>
  </si>
  <si>
    <t>製本代１冊分</t>
  </si>
  <si>
    <t>色塗り代</t>
  </si>
  <si>
    <t>普通紙Ａ１</t>
  </si>
  <si>
    <t>ＣＡＤデータ出力</t>
  </si>
  <si>
    <t>マイラーＡ１</t>
  </si>
  <si>
    <t>データ変換ＣＤ－Ｒ</t>
  </si>
  <si>
    <t>報告書(資料編)普通紙コピーＡ４</t>
  </si>
  <si>
    <t>スキャニングモノクロＡ１</t>
  </si>
  <si>
    <t>カラーコピーＡ４</t>
  </si>
  <si>
    <t>ファイル製本</t>
  </si>
  <si>
    <t>報告書普通紙ファイルコピーＡ４</t>
  </si>
  <si>
    <t>データ出力基本料</t>
  </si>
  <si>
    <t>衣</t>
  </si>
  <si>
    <t>三</t>
  </si>
  <si>
    <t>A3PPC　折</t>
  </si>
  <si>
    <t>PPCコピーA3　折</t>
  </si>
  <si>
    <t>図面折A3</t>
  </si>
  <si>
    <t>図面折</t>
  </si>
  <si>
    <t>穴あけ</t>
  </si>
  <si>
    <t>CDR代</t>
  </si>
  <si>
    <t>カラーコピーミラーコート紙A3</t>
  </si>
  <si>
    <t>水</t>
  </si>
  <si>
    <t>西</t>
  </si>
  <si>
    <t>認印（別製）</t>
  </si>
  <si>
    <t>北</t>
  </si>
  <si>
    <t>角盆</t>
  </si>
  <si>
    <t>鋸</t>
  </si>
  <si>
    <t>EC４１１用校正分銅</t>
  </si>
  <si>
    <t>コピーデータ出力普通紙モノクロA3</t>
  </si>
  <si>
    <t>普通紙コピーＡ３</t>
  </si>
  <si>
    <t>カラーコピーＡ３</t>
  </si>
  <si>
    <t>ポリ袋</t>
  </si>
  <si>
    <t>ホースバンド</t>
  </si>
  <si>
    <t>シールテープ</t>
  </si>
  <si>
    <t>噴霧器</t>
  </si>
  <si>
    <t>結束バンド</t>
  </si>
  <si>
    <t>ステンシャックル</t>
  </si>
  <si>
    <t>ラウンドアップ</t>
  </si>
  <si>
    <t>ＰＣチェーン</t>
  </si>
  <si>
    <t>防塵メガネ</t>
  </si>
  <si>
    <t>防塵マスク</t>
  </si>
  <si>
    <t>ステンスプリング</t>
  </si>
  <si>
    <t>オフセット</t>
  </si>
  <si>
    <t>オイデジェット</t>
  </si>
  <si>
    <t>土のう袋</t>
  </si>
  <si>
    <t>針金</t>
  </si>
  <si>
    <t>釘</t>
  </si>
  <si>
    <t>スポイド（大）</t>
  </si>
  <si>
    <t>手袋</t>
  </si>
  <si>
    <t>アルテコ</t>
  </si>
  <si>
    <t>A1PPC　折</t>
  </si>
  <si>
    <t>その他の文具等　　　　　（3万円未満の物品）</t>
  </si>
  <si>
    <t>その他修繕等</t>
  </si>
  <si>
    <t>不適正な経理処理により取得した物品リスト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</si>
</sst>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円&quot;;&quot;△ &quot;#,##0&quot;円&quot;"/>
    <numFmt numFmtId="178" formatCode="#,##0&quot;件&quot;;&quot;△ &quot;#,##0&quot;件&quot;"/>
    <numFmt numFmtId="179" formatCode="0_ "/>
    <numFmt numFmtId="180" formatCode="#,##0_ "/>
    <numFmt numFmtId="181" formatCode="#,##0_);[Red]\(#,##0\)"/>
    <numFmt numFmtId="182" formatCode="#,##0_);\(#,##0\)"/>
    <numFmt numFmtId="183" formatCode="\(#,##0_)\ "/>
    <numFmt numFmtId="184" formatCode="\(#,##0\)_ "/>
    <numFmt numFmtId="185" formatCode="\(#,##0&quot;件&quot;\)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12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8" fontId="3" fillId="0" borderId="1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7" fontId="4" fillId="2" borderId="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38" fontId="3" fillId="0" borderId="13" xfId="16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38" fontId="3" fillId="0" borderId="15" xfId="16" applyFont="1" applyBorder="1" applyAlignment="1">
      <alignment vertical="center"/>
    </xf>
    <xf numFmtId="38" fontId="3" fillId="0" borderId="16" xfId="16" applyFont="1" applyBorder="1" applyAlignment="1">
      <alignment vertical="center"/>
    </xf>
    <xf numFmtId="177" fontId="4" fillId="0" borderId="16" xfId="16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38" fontId="3" fillId="0" borderId="19" xfId="16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38" fontId="3" fillId="0" borderId="21" xfId="16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38" fontId="3" fillId="0" borderId="24" xfId="16" applyFont="1" applyBorder="1" applyAlignment="1">
      <alignment vertical="center"/>
    </xf>
    <xf numFmtId="38" fontId="3" fillId="0" borderId="25" xfId="16" applyFont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38" fontId="3" fillId="0" borderId="30" xfId="16" applyFont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38" fontId="3" fillId="0" borderId="13" xfId="16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7" fontId="4" fillId="0" borderId="15" xfId="16" applyNumberFormat="1" applyFont="1" applyFill="1" applyBorder="1" applyAlignment="1">
      <alignment vertical="center"/>
    </xf>
    <xf numFmtId="176" fontId="3" fillId="0" borderId="0" xfId="0" applyNumberFormat="1" applyFont="1" applyAlignment="1">
      <alignment vertical="center" shrinkToFit="1"/>
    </xf>
    <xf numFmtId="176" fontId="3" fillId="0" borderId="8" xfId="0" applyNumberFormat="1" applyFont="1" applyFill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20" xfId="0" applyNumberFormat="1" applyFont="1" applyBorder="1" applyAlignment="1">
      <alignment vertical="center" shrinkToFit="1"/>
    </xf>
    <xf numFmtId="176" fontId="3" fillId="0" borderId="31" xfId="0" applyNumberFormat="1" applyFont="1" applyBorder="1" applyAlignment="1">
      <alignment vertical="center" shrinkToFit="1"/>
    </xf>
    <xf numFmtId="176" fontId="3" fillId="0" borderId="29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81" fontId="4" fillId="2" borderId="32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38" fontId="3" fillId="0" borderId="24" xfId="16" applyFont="1" applyFill="1" applyBorder="1" applyAlignment="1">
      <alignment vertical="center"/>
    </xf>
    <xf numFmtId="38" fontId="3" fillId="0" borderId="25" xfId="16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 shrinkToFit="1"/>
    </xf>
    <xf numFmtId="178" fontId="3" fillId="0" borderId="33" xfId="0" applyNumberFormat="1" applyFont="1" applyBorder="1" applyAlignment="1">
      <alignment vertical="center"/>
    </xf>
    <xf numFmtId="176" fontId="3" fillId="0" borderId="24" xfId="16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6" fontId="3" fillId="3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7" fontId="4" fillId="0" borderId="25" xfId="16" applyNumberFormat="1" applyFont="1" applyFill="1" applyBorder="1" applyAlignment="1">
      <alignment vertical="center"/>
    </xf>
    <xf numFmtId="176" fontId="3" fillId="3" borderId="36" xfId="0" applyNumberFormat="1" applyFont="1" applyFill="1" applyBorder="1" applyAlignment="1">
      <alignment horizontal="center" vertical="center"/>
    </xf>
    <xf numFmtId="176" fontId="3" fillId="3" borderId="37" xfId="0" applyNumberFormat="1" applyFont="1" applyFill="1" applyBorder="1" applyAlignment="1">
      <alignment horizontal="center" vertical="center"/>
    </xf>
    <xf numFmtId="176" fontId="3" fillId="3" borderId="10" xfId="0" applyNumberFormat="1" applyFont="1" applyFill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center" vertical="center"/>
    </xf>
    <xf numFmtId="176" fontId="3" fillId="3" borderId="14" xfId="0" applyNumberFormat="1" applyFont="1" applyFill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center" vertical="center" shrinkToFit="1"/>
    </xf>
    <xf numFmtId="178" fontId="3" fillId="3" borderId="36" xfId="0" applyNumberFormat="1" applyFont="1" applyFill="1" applyBorder="1" applyAlignment="1">
      <alignment horizontal="center" vertical="center"/>
    </xf>
    <xf numFmtId="176" fontId="3" fillId="3" borderId="38" xfId="0" applyNumberFormat="1" applyFont="1" applyFill="1" applyBorder="1" applyAlignment="1">
      <alignment horizontal="center" vertical="center"/>
    </xf>
    <xf numFmtId="176" fontId="3" fillId="3" borderId="39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7" fontId="4" fillId="0" borderId="16" xfId="16" applyNumberFormat="1" applyFont="1" applyFill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38" fontId="3" fillId="0" borderId="34" xfId="16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38" fontId="3" fillId="0" borderId="39" xfId="16" applyFont="1" applyBorder="1" applyAlignment="1">
      <alignment vertical="center"/>
    </xf>
    <xf numFmtId="178" fontId="4" fillId="0" borderId="36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177" fontId="4" fillId="0" borderId="39" xfId="16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center" vertical="center" shrinkToFit="1"/>
    </xf>
    <xf numFmtId="176" fontId="3" fillId="0" borderId="34" xfId="0" applyNumberFormat="1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3" borderId="42" xfId="0" applyNumberFormat="1" applyFont="1" applyFill="1" applyBorder="1" applyAlignment="1">
      <alignment horizontal="center" vertical="center"/>
    </xf>
    <xf numFmtId="176" fontId="3" fillId="3" borderId="34" xfId="0" applyNumberFormat="1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2" fillId="3" borderId="45" xfId="0" applyNumberFormat="1" applyFont="1" applyFill="1" applyBorder="1" applyAlignment="1">
      <alignment horizontal="center" vertical="center"/>
    </xf>
    <xf numFmtId="176" fontId="2" fillId="3" borderId="46" xfId="0" applyNumberFormat="1" applyFont="1" applyFill="1" applyBorder="1" applyAlignment="1">
      <alignment horizontal="center" vertical="center"/>
    </xf>
    <xf numFmtId="176" fontId="2" fillId="3" borderId="47" xfId="0" applyNumberFormat="1" applyFont="1" applyFill="1" applyBorder="1" applyAlignment="1">
      <alignment horizontal="center" vertical="center"/>
    </xf>
    <xf numFmtId="176" fontId="3" fillId="3" borderId="44" xfId="0" applyNumberFormat="1" applyFont="1" applyFill="1" applyBorder="1" applyAlignment="1">
      <alignment horizontal="center" vertical="center"/>
    </xf>
    <xf numFmtId="176" fontId="2" fillId="3" borderId="48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" xfId="0" applyBorder="1" applyAlignment="1">
      <alignment vertical="center"/>
    </xf>
    <xf numFmtId="176" fontId="3" fillId="3" borderId="51" xfId="0" applyNumberFormat="1" applyFont="1" applyFill="1" applyBorder="1" applyAlignment="1">
      <alignment horizontal="center" vertical="center"/>
    </xf>
    <xf numFmtId="176" fontId="3" fillId="3" borderId="52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0" borderId="53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SheetLayoutView="100" workbookViewId="0" topLeftCell="A1">
      <pane xSplit="4" ySplit="7" topLeftCell="E1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4" sqref="T4"/>
    </sheetView>
  </sheetViews>
  <sheetFormatPr defaultColWidth="9.00390625" defaultRowHeight="15" customHeight="1"/>
  <cols>
    <col min="1" max="1" width="2.875" style="1" customWidth="1"/>
    <col min="2" max="2" width="6.25390625" style="1" hidden="1" customWidth="1"/>
    <col min="3" max="3" width="10.50390625" style="1" customWidth="1"/>
    <col min="4" max="4" width="9.125" style="1" customWidth="1"/>
    <col min="5" max="6" width="5.625" style="1" customWidth="1"/>
    <col min="7" max="7" width="10.625" style="1" customWidth="1"/>
    <col min="8" max="9" width="5.625" style="1" customWidth="1"/>
    <col min="10" max="10" width="10.625" style="1" customWidth="1"/>
    <col min="11" max="11" width="5.625" style="1" customWidth="1"/>
    <col min="12" max="12" width="6.50390625" style="50" customWidth="1"/>
    <col min="13" max="13" width="10.625" style="1" customWidth="1"/>
    <col min="14" max="14" width="5.625" style="1" customWidth="1"/>
    <col min="15" max="15" width="6.00390625" style="1" customWidth="1"/>
    <col min="16" max="16" width="12.625" style="1" customWidth="1"/>
    <col min="17" max="17" width="1.625" style="1" customWidth="1"/>
    <col min="18" max="16384" width="9.00390625" style="1" customWidth="1"/>
  </cols>
  <sheetData>
    <row r="1" spans="3:16" ht="18" customHeight="1">
      <c r="C1" s="4" t="s">
        <v>76</v>
      </c>
      <c r="P1" s="20"/>
    </row>
    <row r="2" spans="2:16" ht="18" customHeight="1">
      <c r="B2" s="4"/>
      <c r="C2" s="4"/>
      <c r="K2" s="50"/>
      <c r="P2" s="7"/>
    </row>
    <row r="3" spans="1:16" ht="21.75" customHeight="1">
      <c r="A3" s="26"/>
      <c r="B3" s="107" t="s">
        <v>12</v>
      </c>
      <c r="C3" s="108"/>
      <c r="D3" s="8"/>
      <c r="E3" s="8"/>
      <c r="K3" s="50"/>
      <c r="P3" s="7"/>
    </row>
    <row r="4" spans="1:16" ht="24.75" customHeight="1">
      <c r="A4" s="26"/>
      <c r="B4" s="107" t="s">
        <v>10</v>
      </c>
      <c r="C4" s="116"/>
      <c r="D4" s="110" t="s">
        <v>11</v>
      </c>
      <c r="E4" s="111"/>
      <c r="F4" s="112"/>
      <c r="L4" s="1"/>
      <c r="P4" s="2"/>
    </row>
    <row r="5" spans="2:16" ht="15" customHeight="1">
      <c r="B5" s="117" t="s">
        <v>8</v>
      </c>
      <c r="C5" s="113" t="s">
        <v>4</v>
      </c>
      <c r="D5" s="120"/>
      <c r="E5" s="113" t="s">
        <v>7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</row>
    <row r="6" spans="2:16" ht="15" customHeight="1">
      <c r="B6" s="118"/>
      <c r="C6" s="121"/>
      <c r="D6" s="122"/>
      <c r="E6" s="107" t="s">
        <v>1</v>
      </c>
      <c r="F6" s="116"/>
      <c r="G6" s="108"/>
      <c r="H6" s="107" t="s">
        <v>6</v>
      </c>
      <c r="I6" s="116"/>
      <c r="J6" s="108"/>
      <c r="K6" s="107" t="s">
        <v>9</v>
      </c>
      <c r="L6" s="116"/>
      <c r="M6" s="108"/>
      <c r="N6" s="125" t="s">
        <v>0</v>
      </c>
      <c r="O6" s="126"/>
      <c r="P6" s="127"/>
    </row>
    <row r="7" spans="2:16" ht="15" customHeight="1">
      <c r="B7" s="119"/>
      <c r="C7" s="123"/>
      <c r="D7" s="124"/>
      <c r="E7" s="71" t="s">
        <v>2</v>
      </c>
      <c r="F7" s="72" t="s">
        <v>5</v>
      </c>
      <c r="G7" s="66" t="s">
        <v>3</v>
      </c>
      <c r="H7" s="73" t="s">
        <v>2</v>
      </c>
      <c r="I7" s="74" t="s">
        <v>5</v>
      </c>
      <c r="J7" s="75" t="s">
        <v>3</v>
      </c>
      <c r="K7" s="73" t="s">
        <v>2</v>
      </c>
      <c r="L7" s="76" t="s">
        <v>5</v>
      </c>
      <c r="M7" s="75" t="s">
        <v>3</v>
      </c>
      <c r="N7" s="77" t="s">
        <v>2</v>
      </c>
      <c r="O7" s="78" t="s">
        <v>5</v>
      </c>
      <c r="P7" s="79" t="s">
        <v>3</v>
      </c>
    </row>
    <row r="8" spans="2:16" ht="26.25" customHeight="1">
      <c r="B8" s="67"/>
      <c r="C8" s="132" t="s">
        <v>74</v>
      </c>
      <c r="D8" s="133"/>
      <c r="E8" s="82">
        <f aca="true" t="shared" si="0" ref="E8:P8">SUM(E9:E65)</f>
        <v>6</v>
      </c>
      <c r="F8" s="80">
        <f t="shared" si="0"/>
        <v>33</v>
      </c>
      <c r="G8" s="81">
        <f t="shared" si="0"/>
        <v>23101</v>
      </c>
      <c r="H8" s="82">
        <f t="shared" si="0"/>
        <v>18</v>
      </c>
      <c r="I8" s="80">
        <f t="shared" si="0"/>
        <v>94</v>
      </c>
      <c r="J8" s="81">
        <f t="shared" si="0"/>
        <v>64872</v>
      </c>
      <c r="K8" s="82">
        <f t="shared" si="0"/>
        <v>35</v>
      </c>
      <c r="L8" s="80">
        <f t="shared" si="0"/>
        <v>6362</v>
      </c>
      <c r="M8" s="81">
        <f t="shared" si="0"/>
        <v>423140</v>
      </c>
      <c r="N8" s="82">
        <f t="shared" si="0"/>
        <v>59</v>
      </c>
      <c r="O8" s="80">
        <f t="shared" si="0"/>
        <v>6489</v>
      </c>
      <c r="P8" s="83">
        <f t="shared" si="0"/>
        <v>511113</v>
      </c>
    </row>
    <row r="9" spans="1:16" s="41" customFormat="1" ht="19.5" customHeight="1">
      <c r="A9" s="41" t="s">
        <v>47</v>
      </c>
      <c r="B9" s="9"/>
      <c r="C9" s="97" t="s">
        <v>55</v>
      </c>
      <c r="D9" s="98"/>
      <c r="E9" s="58">
        <v>1</v>
      </c>
      <c r="F9" s="59">
        <v>10</v>
      </c>
      <c r="G9" s="60">
        <f>2400+120</f>
        <v>2520</v>
      </c>
      <c r="H9" s="58"/>
      <c r="I9" s="59"/>
      <c r="J9" s="60"/>
      <c r="K9" s="58"/>
      <c r="L9" s="62"/>
      <c r="M9" s="61"/>
      <c r="N9" s="68">
        <f aca="true" t="shared" si="1" ref="N9:N64">SUM(E9,H9,K9)</f>
        <v>1</v>
      </c>
      <c r="O9" s="69">
        <f>SUM(F9,I9,L9)</f>
        <v>10</v>
      </c>
      <c r="P9" s="70">
        <f>SUM(G9,J9,M9)</f>
        <v>2520</v>
      </c>
    </row>
    <row r="10" spans="1:16" s="41" customFormat="1" ht="19.5" customHeight="1">
      <c r="A10" s="41" t="s">
        <v>47</v>
      </c>
      <c r="B10" s="9"/>
      <c r="C10" s="95" t="s">
        <v>54</v>
      </c>
      <c r="D10" s="96"/>
      <c r="E10" s="58">
        <v>1</v>
      </c>
      <c r="F10" s="59">
        <v>10</v>
      </c>
      <c r="G10" s="60">
        <f>1300+65</f>
        <v>1365</v>
      </c>
      <c r="H10" s="58"/>
      <c r="I10" s="59"/>
      <c r="J10" s="60"/>
      <c r="K10" s="58"/>
      <c r="L10" s="62"/>
      <c r="M10" s="61"/>
      <c r="N10" s="47">
        <f t="shared" si="1"/>
        <v>1</v>
      </c>
      <c r="O10" s="48">
        <f aca="true" t="shared" si="2" ref="O10:O64">SUM(F10,I10,L10)</f>
        <v>10</v>
      </c>
      <c r="P10" s="49">
        <f aca="true" t="shared" si="3" ref="P10:P64">SUM(G10,J10,M10)</f>
        <v>1365</v>
      </c>
    </row>
    <row r="11" spans="1:16" s="41" customFormat="1" ht="19.5" customHeight="1">
      <c r="A11" s="41" t="s">
        <v>47</v>
      </c>
      <c r="B11" s="9"/>
      <c r="C11" s="95" t="s">
        <v>56</v>
      </c>
      <c r="D11" s="96"/>
      <c r="E11" s="58">
        <v>1</v>
      </c>
      <c r="F11" s="59">
        <v>1</v>
      </c>
      <c r="G11" s="60">
        <v>1575</v>
      </c>
      <c r="H11" s="58"/>
      <c r="I11" s="59"/>
      <c r="J11" s="60"/>
      <c r="K11" s="58"/>
      <c r="L11" s="62"/>
      <c r="M11" s="61"/>
      <c r="N11" s="47">
        <f t="shared" si="1"/>
        <v>1</v>
      </c>
      <c r="O11" s="48">
        <f t="shared" si="2"/>
        <v>1</v>
      </c>
      <c r="P11" s="49">
        <f t="shared" si="3"/>
        <v>1575</v>
      </c>
    </row>
    <row r="12" spans="1:16" s="41" customFormat="1" ht="19.5" customHeight="1">
      <c r="A12" s="41" t="s">
        <v>47</v>
      </c>
      <c r="B12" s="9"/>
      <c r="C12" s="95" t="s">
        <v>57</v>
      </c>
      <c r="D12" s="96"/>
      <c r="E12" s="58">
        <v>1</v>
      </c>
      <c r="F12" s="59">
        <v>1</v>
      </c>
      <c r="G12" s="60">
        <v>10237</v>
      </c>
      <c r="H12" s="58"/>
      <c r="I12" s="59"/>
      <c r="J12" s="60"/>
      <c r="K12" s="58"/>
      <c r="L12" s="62"/>
      <c r="M12" s="61"/>
      <c r="N12" s="47">
        <f t="shared" si="1"/>
        <v>1</v>
      </c>
      <c r="O12" s="48">
        <f t="shared" si="2"/>
        <v>1</v>
      </c>
      <c r="P12" s="49">
        <f t="shared" si="3"/>
        <v>10237</v>
      </c>
    </row>
    <row r="13" spans="1:16" s="41" customFormat="1" ht="19.5" customHeight="1">
      <c r="A13" s="41" t="s">
        <v>47</v>
      </c>
      <c r="B13" s="9"/>
      <c r="C13" s="95" t="s">
        <v>58</v>
      </c>
      <c r="D13" s="96"/>
      <c r="E13" s="58">
        <v>1</v>
      </c>
      <c r="F13" s="59">
        <v>4</v>
      </c>
      <c r="G13" s="60">
        <v>1853</v>
      </c>
      <c r="H13" s="58"/>
      <c r="I13" s="59"/>
      <c r="J13" s="60"/>
      <c r="K13" s="58"/>
      <c r="L13" s="62"/>
      <c r="M13" s="61"/>
      <c r="N13" s="47">
        <f t="shared" si="1"/>
        <v>1</v>
      </c>
      <c r="O13" s="48">
        <f t="shared" si="2"/>
        <v>4</v>
      </c>
      <c r="P13" s="49">
        <f t="shared" si="3"/>
        <v>1853</v>
      </c>
    </row>
    <row r="14" spans="1:16" s="41" customFormat="1" ht="19.5" customHeight="1">
      <c r="A14" s="41" t="s">
        <v>47</v>
      </c>
      <c r="B14" s="9"/>
      <c r="C14" s="95" t="s">
        <v>59</v>
      </c>
      <c r="D14" s="96"/>
      <c r="E14" s="42">
        <v>1</v>
      </c>
      <c r="F14" s="43">
        <v>7</v>
      </c>
      <c r="G14" s="44">
        <v>2131</v>
      </c>
      <c r="H14" s="42"/>
      <c r="I14" s="43"/>
      <c r="J14" s="44"/>
      <c r="K14" s="42"/>
      <c r="L14" s="51"/>
      <c r="M14" s="46"/>
      <c r="N14" s="47">
        <f t="shared" si="1"/>
        <v>1</v>
      </c>
      <c r="O14" s="48">
        <f t="shared" si="2"/>
        <v>7</v>
      </c>
      <c r="P14" s="49">
        <f t="shared" si="3"/>
        <v>2131</v>
      </c>
    </row>
    <row r="15" spans="1:16" s="41" customFormat="1" ht="19.5" customHeight="1">
      <c r="A15" s="41" t="s">
        <v>47</v>
      </c>
      <c r="B15" s="9"/>
      <c r="C15" s="95" t="s">
        <v>60</v>
      </c>
      <c r="D15" s="96"/>
      <c r="E15" s="42"/>
      <c r="F15" s="43"/>
      <c r="G15" s="44">
        <v>3420</v>
      </c>
      <c r="H15" s="42">
        <v>2</v>
      </c>
      <c r="I15" s="43">
        <v>2</v>
      </c>
      <c r="J15" s="44">
        <f>11550+8130</f>
        <v>19680</v>
      </c>
      <c r="K15" s="42"/>
      <c r="L15" s="51"/>
      <c r="M15" s="46"/>
      <c r="N15" s="47">
        <f t="shared" si="1"/>
        <v>2</v>
      </c>
      <c r="O15" s="48">
        <f t="shared" si="2"/>
        <v>2</v>
      </c>
      <c r="P15" s="49">
        <f t="shared" si="3"/>
        <v>23100</v>
      </c>
    </row>
    <row r="16" spans="1:16" s="41" customFormat="1" ht="19.5" customHeight="1">
      <c r="A16" s="41" t="s">
        <v>47</v>
      </c>
      <c r="B16" s="9"/>
      <c r="C16" s="95" t="s">
        <v>61</v>
      </c>
      <c r="D16" s="96"/>
      <c r="E16" s="42"/>
      <c r="F16" s="43"/>
      <c r="G16" s="44"/>
      <c r="H16" s="42">
        <v>1</v>
      </c>
      <c r="I16" s="43">
        <v>1</v>
      </c>
      <c r="J16" s="44">
        <v>8536</v>
      </c>
      <c r="K16" s="42"/>
      <c r="L16" s="51"/>
      <c r="M16" s="46"/>
      <c r="N16" s="47">
        <f t="shared" si="1"/>
        <v>1</v>
      </c>
      <c r="O16" s="48">
        <f t="shared" si="2"/>
        <v>1</v>
      </c>
      <c r="P16" s="49">
        <f t="shared" si="3"/>
        <v>8536</v>
      </c>
    </row>
    <row r="17" spans="1:16" s="41" customFormat="1" ht="19.5" customHeight="1">
      <c r="A17" s="41" t="s">
        <v>47</v>
      </c>
      <c r="B17" s="9"/>
      <c r="C17" s="95" t="s">
        <v>62</v>
      </c>
      <c r="D17" s="96"/>
      <c r="E17" s="42"/>
      <c r="F17" s="43"/>
      <c r="G17" s="44"/>
      <c r="H17" s="42">
        <v>1</v>
      </c>
      <c r="I17" s="43">
        <v>2</v>
      </c>
      <c r="J17" s="44">
        <v>1092</v>
      </c>
      <c r="K17" s="42"/>
      <c r="L17" s="51"/>
      <c r="M17" s="46"/>
      <c r="N17" s="47">
        <f t="shared" si="1"/>
        <v>1</v>
      </c>
      <c r="O17" s="48">
        <f t="shared" si="2"/>
        <v>2</v>
      </c>
      <c r="P17" s="49">
        <f t="shared" si="3"/>
        <v>1092</v>
      </c>
    </row>
    <row r="18" spans="1:16" s="41" customFormat="1" ht="19.5" customHeight="1">
      <c r="A18" s="41" t="s">
        <v>47</v>
      </c>
      <c r="B18" s="9"/>
      <c r="C18" s="95" t="s">
        <v>63</v>
      </c>
      <c r="D18" s="96"/>
      <c r="E18" s="42"/>
      <c r="F18" s="43"/>
      <c r="G18" s="44"/>
      <c r="H18" s="42">
        <v>1</v>
      </c>
      <c r="I18" s="43">
        <v>1</v>
      </c>
      <c r="J18" s="44">
        <v>556</v>
      </c>
      <c r="K18" s="42"/>
      <c r="L18" s="51"/>
      <c r="M18" s="46"/>
      <c r="N18" s="47">
        <f t="shared" si="1"/>
        <v>1</v>
      </c>
      <c r="O18" s="48">
        <f t="shared" si="2"/>
        <v>1</v>
      </c>
      <c r="P18" s="49">
        <f t="shared" si="3"/>
        <v>556</v>
      </c>
    </row>
    <row r="19" spans="1:16" s="41" customFormat="1" ht="19.5" customHeight="1">
      <c r="A19" s="41" t="s">
        <v>47</v>
      </c>
      <c r="B19" s="9"/>
      <c r="C19" s="95" t="s">
        <v>64</v>
      </c>
      <c r="D19" s="96"/>
      <c r="E19" s="42"/>
      <c r="F19" s="43"/>
      <c r="G19" s="44"/>
      <c r="H19" s="42">
        <v>1</v>
      </c>
      <c r="I19" s="43">
        <v>2</v>
      </c>
      <c r="J19" s="44">
        <v>714</v>
      </c>
      <c r="K19" s="42"/>
      <c r="L19" s="51"/>
      <c r="M19" s="46"/>
      <c r="N19" s="47">
        <f t="shared" si="1"/>
        <v>1</v>
      </c>
      <c r="O19" s="48">
        <f t="shared" si="2"/>
        <v>2</v>
      </c>
      <c r="P19" s="49">
        <f t="shared" si="3"/>
        <v>714</v>
      </c>
    </row>
    <row r="20" spans="1:16" s="41" customFormat="1" ht="19.5" customHeight="1">
      <c r="A20" s="41" t="s">
        <v>47</v>
      </c>
      <c r="B20" s="9"/>
      <c r="C20" s="95" t="s">
        <v>65</v>
      </c>
      <c r="D20" s="96"/>
      <c r="E20" s="42"/>
      <c r="F20" s="43"/>
      <c r="G20" s="44"/>
      <c r="H20" s="42">
        <v>1</v>
      </c>
      <c r="I20" s="43">
        <v>5</v>
      </c>
      <c r="J20" s="44">
        <v>840</v>
      </c>
      <c r="K20" s="42"/>
      <c r="L20" s="51"/>
      <c r="M20" s="46"/>
      <c r="N20" s="47">
        <f t="shared" si="1"/>
        <v>1</v>
      </c>
      <c r="O20" s="48">
        <f t="shared" si="2"/>
        <v>5</v>
      </c>
      <c r="P20" s="49">
        <f t="shared" si="3"/>
        <v>840</v>
      </c>
    </row>
    <row r="21" spans="1:16" s="41" customFormat="1" ht="19.5" customHeight="1">
      <c r="A21" s="41" t="s">
        <v>47</v>
      </c>
      <c r="B21" s="9"/>
      <c r="C21" s="95" t="s">
        <v>66</v>
      </c>
      <c r="D21" s="96"/>
      <c r="E21" s="42"/>
      <c r="F21" s="43"/>
      <c r="G21" s="44"/>
      <c r="H21" s="42">
        <v>1</v>
      </c>
      <c r="I21" s="43">
        <v>1</v>
      </c>
      <c r="J21" s="44">
        <v>1207</v>
      </c>
      <c r="K21" s="42"/>
      <c r="L21" s="51"/>
      <c r="M21" s="46"/>
      <c r="N21" s="47">
        <f t="shared" si="1"/>
        <v>1</v>
      </c>
      <c r="O21" s="48">
        <f t="shared" si="2"/>
        <v>1</v>
      </c>
      <c r="P21" s="49">
        <f t="shared" si="3"/>
        <v>1207</v>
      </c>
    </row>
    <row r="22" spans="1:16" s="41" customFormat="1" ht="19.5" customHeight="1">
      <c r="A22" s="41" t="s">
        <v>47</v>
      </c>
      <c r="B22" s="9"/>
      <c r="C22" s="95" t="s">
        <v>67</v>
      </c>
      <c r="D22" s="96"/>
      <c r="E22" s="42"/>
      <c r="F22" s="43"/>
      <c r="G22" s="44"/>
      <c r="H22" s="42">
        <v>1</v>
      </c>
      <c r="I22" s="43">
        <v>50</v>
      </c>
      <c r="J22" s="44">
        <v>1575</v>
      </c>
      <c r="K22" s="42"/>
      <c r="L22" s="51"/>
      <c r="M22" s="46"/>
      <c r="N22" s="47">
        <f t="shared" si="1"/>
        <v>1</v>
      </c>
      <c r="O22" s="48">
        <f t="shared" si="2"/>
        <v>50</v>
      </c>
      <c r="P22" s="49">
        <f t="shared" si="3"/>
        <v>1575</v>
      </c>
    </row>
    <row r="23" spans="1:16" s="41" customFormat="1" ht="19.5" customHeight="1">
      <c r="A23" s="41" t="s">
        <v>47</v>
      </c>
      <c r="B23" s="9"/>
      <c r="C23" s="95" t="s">
        <v>48</v>
      </c>
      <c r="D23" s="96"/>
      <c r="E23" s="42"/>
      <c r="F23" s="43"/>
      <c r="G23" s="44"/>
      <c r="H23" s="42">
        <v>1</v>
      </c>
      <c r="I23" s="43">
        <v>1</v>
      </c>
      <c r="J23" s="44">
        <v>2604</v>
      </c>
      <c r="K23" s="42"/>
      <c r="L23" s="51"/>
      <c r="M23" s="46"/>
      <c r="N23" s="47">
        <f t="shared" si="1"/>
        <v>1</v>
      </c>
      <c r="O23" s="48">
        <f t="shared" si="2"/>
        <v>1</v>
      </c>
      <c r="P23" s="49">
        <f t="shared" si="3"/>
        <v>2604</v>
      </c>
    </row>
    <row r="24" spans="1:16" s="41" customFormat="1" ht="19.5" customHeight="1">
      <c r="A24" s="41" t="s">
        <v>47</v>
      </c>
      <c r="B24" s="9"/>
      <c r="C24" s="95" t="s">
        <v>49</v>
      </c>
      <c r="D24" s="96"/>
      <c r="E24" s="42"/>
      <c r="F24" s="43"/>
      <c r="G24" s="44"/>
      <c r="H24" s="42">
        <v>1</v>
      </c>
      <c r="I24" s="43">
        <v>1</v>
      </c>
      <c r="J24" s="44">
        <v>2215</v>
      </c>
      <c r="K24" s="42"/>
      <c r="L24" s="51"/>
      <c r="M24" s="46"/>
      <c r="N24" s="47">
        <f t="shared" si="1"/>
        <v>1</v>
      </c>
      <c r="O24" s="48">
        <f t="shared" si="2"/>
        <v>1</v>
      </c>
      <c r="P24" s="49">
        <f t="shared" si="3"/>
        <v>2215</v>
      </c>
    </row>
    <row r="25" spans="1:16" s="41" customFormat="1" ht="19.5" customHeight="1">
      <c r="A25" s="41" t="s">
        <v>47</v>
      </c>
      <c r="B25" s="9"/>
      <c r="C25" s="95" t="s">
        <v>68</v>
      </c>
      <c r="D25" s="96"/>
      <c r="E25" s="42"/>
      <c r="F25" s="43"/>
      <c r="G25" s="44"/>
      <c r="H25" s="42">
        <v>1</v>
      </c>
      <c r="I25" s="43">
        <v>2</v>
      </c>
      <c r="J25" s="44">
        <v>189</v>
      </c>
      <c r="K25" s="42"/>
      <c r="L25" s="51"/>
      <c r="M25" s="46"/>
      <c r="N25" s="47">
        <f t="shared" si="1"/>
        <v>1</v>
      </c>
      <c r="O25" s="48">
        <f t="shared" si="2"/>
        <v>2</v>
      </c>
      <c r="P25" s="49">
        <f t="shared" si="3"/>
        <v>189</v>
      </c>
    </row>
    <row r="26" spans="1:16" s="41" customFormat="1" ht="19.5" customHeight="1">
      <c r="A26" s="41" t="s">
        <v>47</v>
      </c>
      <c r="B26" s="9"/>
      <c r="C26" s="95" t="s">
        <v>69</v>
      </c>
      <c r="D26" s="96"/>
      <c r="E26" s="42"/>
      <c r="F26" s="43"/>
      <c r="G26" s="44"/>
      <c r="H26" s="42">
        <v>1</v>
      </c>
      <c r="I26" s="43">
        <v>1</v>
      </c>
      <c r="J26" s="44">
        <v>210</v>
      </c>
      <c r="K26" s="42"/>
      <c r="L26" s="51"/>
      <c r="M26" s="46"/>
      <c r="N26" s="47">
        <f t="shared" si="1"/>
        <v>1</v>
      </c>
      <c r="O26" s="48">
        <f t="shared" si="2"/>
        <v>1</v>
      </c>
      <c r="P26" s="49">
        <f t="shared" si="3"/>
        <v>210</v>
      </c>
    </row>
    <row r="27" spans="1:16" s="41" customFormat="1" ht="19.5" customHeight="1">
      <c r="A27" s="41" t="s">
        <v>47</v>
      </c>
      <c r="B27" s="9"/>
      <c r="C27" s="95" t="s">
        <v>70</v>
      </c>
      <c r="D27" s="96"/>
      <c r="E27" s="42"/>
      <c r="F27" s="43"/>
      <c r="G27" s="44"/>
      <c r="H27" s="42">
        <v>1</v>
      </c>
      <c r="I27" s="43">
        <v>1</v>
      </c>
      <c r="J27" s="44">
        <f>378+1</f>
        <v>379</v>
      </c>
      <c r="K27" s="42"/>
      <c r="L27" s="51"/>
      <c r="M27" s="46"/>
      <c r="N27" s="47">
        <f t="shared" si="1"/>
        <v>1</v>
      </c>
      <c r="O27" s="48">
        <f t="shared" si="2"/>
        <v>1</v>
      </c>
      <c r="P27" s="49">
        <f t="shared" si="3"/>
        <v>379</v>
      </c>
    </row>
    <row r="28" spans="1:16" s="41" customFormat="1" ht="19.5" customHeight="1">
      <c r="A28" s="41" t="s">
        <v>47</v>
      </c>
      <c r="B28" s="9"/>
      <c r="C28" s="95" t="s">
        <v>71</v>
      </c>
      <c r="D28" s="96"/>
      <c r="E28" s="58"/>
      <c r="F28" s="59"/>
      <c r="G28" s="60"/>
      <c r="H28" s="58">
        <v>1</v>
      </c>
      <c r="I28" s="59">
        <v>1</v>
      </c>
      <c r="J28" s="60">
        <f>903+1</f>
        <v>904</v>
      </c>
      <c r="K28" s="58"/>
      <c r="L28" s="62"/>
      <c r="M28" s="61"/>
      <c r="N28" s="47">
        <f t="shared" si="1"/>
        <v>1</v>
      </c>
      <c r="O28" s="48">
        <f t="shared" si="2"/>
        <v>1</v>
      </c>
      <c r="P28" s="49">
        <f t="shared" si="3"/>
        <v>904</v>
      </c>
    </row>
    <row r="29" spans="1:16" s="41" customFormat="1" ht="19.5" customHeight="1">
      <c r="A29" s="41" t="s">
        <v>47</v>
      </c>
      <c r="B29" s="9"/>
      <c r="C29" s="95" t="s">
        <v>72</v>
      </c>
      <c r="D29" s="96"/>
      <c r="E29" s="58"/>
      <c r="F29" s="59"/>
      <c r="G29" s="60"/>
      <c r="H29" s="58">
        <v>1</v>
      </c>
      <c r="I29" s="59">
        <v>1</v>
      </c>
      <c r="J29" s="60">
        <v>546</v>
      </c>
      <c r="K29" s="58"/>
      <c r="L29" s="62"/>
      <c r="M29" s="61"/>
      <c r="N29" s="47">
        <f t="shared" si="1"/>
        <v>1</v>
      </c>
      <c r="O29" s="48">
        <f t="shared" si="2"/>
        <v>1</v>
      </c>
      <c r="P29" s="49">
        <f t="shared" si="3"/>
        <v>546</v>
      </c>
    </row>
    <row r="30" spans="1:16" ht="19.5" customHeight="1">
      <c r="A30" s="1" t="s">
        <v>15</v>
      </c>
      <c r="B30" s="9"/>
      <c r="C30" s="97" t="s">
        <v>13</v>
      </c>
      <c r="D30" s="98"/>
      <c r="E30" s="31"/>
      <c r="F30" s="32"/>
      <c r="G30" s="33"/>
      <c r="H30" s="31">
        <v>2</v>
      </c>
      <c r="I30" s="32">
        <v>22</v>
      </c>
      <c r="J30" s="33">
        <v>23625</v>
      </c>
      <c r="K30" s="31"/>
      <c r="L30" s="54"/>
      <c r="M30" s="34"/>
      <c r="N30" s="47">
        <f t="shared" si="1"/>
        <v>2</v>
      </c>
      <c r="O30" s="48">
        <f t="shared" si="2"/>
        <v>22</v>
      </c>
      <c r="P30" s="49">
        <f t="shared" si="3"/>
        <v>23625</v>
      </c>
    </row>
    <row r="31" spans="1:16" ht="20.25" customHeight="1">
      <c r="A31" s="1" t="s">
        <v>15</v>
      </c>
      <c r="B31" s="10"/>
      <c r="C31" s="95" t="s">
        <v>14</v>
      </c>
      <c r="D31" s="96"/>
      <c r="E31" s="11"/>
      <c r="F31" s="12"/>
      <c r="G31" s="21"/>
      <c r="H31" s="63"/>
      <c r="I31" s="65"/>
      <c r="J31" s="64"/>
      <c r="K31" s="11">
        <v>1</v>
      </c>
      <c r="L31" s="52">
        <v>2</v>
      </c>
      <c r="M31" s="23">
        <v>630</v>
      </c>
      <c r="N31" s="47">
        <f t="shared" si="1"/>
        <v>1</v>
      </c>
      <c r="O31" s="48">
        <f t="shared" si="2"/>
        <v>2</v>
      </c>
      <c r="P31" s="49">
        <f t="shared" si="3"/>
        <v>630</v>
      </c>
    </row>
    <row r="32" spans="1:16" s="41" customFormat="1" ht="19.5" customHeight="1">
      <c r="A32" s="41" t="s">
        <v>45</v>
      </c>
      <c r="B32" s="10"/>
      <c r="C32" s="95" t="s">
        <v>14</v>
      </c>
      <c r="D32" s="96"/>
      <c r="E32" s="42"/>
      <c r="F32" s="43"/>
      <c r="G32" s="44"/>
      <c r="H32" s="42"/>
      <c r="I32" s="45"/>
      <c r="J32" s="33"/>
      <c r="K32" s="42">
        <v>1</v>
      </c>
      <c r="L32" s="51">
        <v>6</v>
      </c>
      <c r="M32" s="46">
        <v>1764</v>
      </c>
      <c r="N32" s="47">
        <f t="shared" si="1"/>
        <v>1</v>
      </c>
      <c r="O32" s="48">
        <f t="shared" si="2"/>
        <v>6</v>
      </c>
      <c r="P32" s="49">
        <f t="shared" si="3"/>
        <v>1764</v>
      </c>
    </row>
    <row r="33" spans="1:16" s="41" customFormat="1" ht="19.5" customHeight="1">
      <c r="A33" s="41" t="s">
        <v>45</v>
      </c>
      <c r="B33" s="10"/>
      <c r="C33" s="95" t="s">
        <v>46</v>
      </c>
      <c r="D33" s="96"/>
      <c r="E33" s="42"/>
      <c r="F33" s="43"/>
      <c r="G33" s="44"/>
      <c r="H33" s="42"/>
      <c r="I33" s="45"/>
      <c r="J33" s="46"/>
      <c r="K33" s="42">
        <v>1</v>
      </c>
      <c r="L33" s="51">
        <v>1</v>
      </c>
      <c r="M33" s="46">
        <v>1008</v>
      </c>
      <c r="N33" s="47">
        <f t="shared" si="1"/>
        <v>1</v>
      </c>
      <c r="O33" s="48">
        <f t="shared" si="2"/>
        <v>1</v>
      </c>
      <c r="P33" s="49">
        <f t="shared" si="3"/>
        <v>1008</v>
      </c>
    </row>
    <row r="34" spans="1:16" ht="19.5" customHeight="1">
      <c r="A34" s="1" t="s">
        <v>16</v>
      </c>
      <c r="B34" s="10"/>
      <c r="C34" s="95" t="s">
        <v>17</v>
      </c>
      <c r="D34" s="96"/>
      <c r="E34" s="11"/>
      <c r="F34" s="12"/>
      <c r="G34" s="21"/>
      <c r="H34" s="11"/>
      <c r="I34" s="13"/>
      <c r="J34" s="23"/>
      <c r="K34" s="11">
        <v>1</v>
      </c>
      <c r="L34" s="52">
        <v>1</v>
      </c>
      <c r="M34" s="23">
        <v>1058</v>
      </c>
      <c r="N34" s="47">
        <f t="shared" si="1"/>
        <v>1</v>
      </c>
      <c r="O34" s="48">
        <f t="shared" si="2"/>
        <v>1</v>
      </c>
      <c r="P34" s="49">
        <f t="shared" si="3"/>
        <v>1058</v>
      </c>
    </row>
    <row r="35" spans="1:16" ht="19.5" customHeight="1">
      <c r="A35" s="1" t="s">
        <v>16</v>
      </c>
      <c r="B35" s="10"/>
      <c r="C35" s="95" t="s">
        <v>18</v>
      </c>
      <c r="D35" s="96"/>
      <c r="E35" s="11"/>
      <c r="F35" s="12"/>
      <c r="G35" s="21"/>
      <c r="H35" s="11"/>
      <c r="I35" s="13"/>
      <c r="J35" s="23"/>
      <c r="K35" s="11">
        <v>1</v>
      </c>
      <c r="L35" s="52">
        <v>1</v>
      </c>
      <c r="M35" s="23">
        <v>1588</v>
      </c>
      <c r="N35" s="47">
        <f t="shared" si="1"/>
        <v>1</v>
      </c>
      <c r="O35" s="48">
        <f t="shared" si="2"/>
        <v>1</v>
      </c>
      <c r="P35" s="49">
        <f t="shared" si="3"/>
        <v>1588</v>
      </c>
    </row>
    <row r="36" spans="1:16" ht="19.5" customHeight="1">
      <c r="A36" s="1" t="s">
        <v>16</v>
      </c>
      <c r="B36" s="10"/>
      <c r="C36" s="95" t="s">
        <v>19</v>
      </c>
      <c r="D36" s="96"/>
      <c r="E36" s="11"/>
      <c r="F36" s="12"/>
      <c r="G36" s="21"/>
      <c r="H36" s="11"/>
      <c r="I36" s="13"/>
      <c r="J36" s="23"/>
      <c r="K36" s="11">
        <v>1</v>
      </c>
      <c r="L36" s="52">
        <v>1</v>
      </c>
      <c r="M36" s="23">
        <v>687</v>
      </c>
      <c r="N36" s="47">
        <f t="shared" si="1"/>
        <v>1</v>
      </c>
      <c r="O36" s="48">
        <f t="shared" si="2"/>
        <v>1</v>
      </c>
      <c r="P36" s="49">
        <f t="shared" si="3"/>
        <v>687</v>
      </c>
    </row>
    <row r="37" spans="1:16" ht="19.5" customHeight="1">
      <c r="A37" s="1" t="s">
        <v>16</v>
      </c>
      <c r="B37" s="10"/>
      <c r="C37" s="95" t="s">
        <v>18</v>
      </c>
      <c r="D37" s="96"/>
      <c r="E37" s="11"/>
      <c r="F37" s="12"/>
      <c r="G37" s="21"/>
      <c r="H37" s="11"/>
      <c r="I37" s="13"/>
      <c r="J37" s="23"/>
      <c r="K37" s="11">
        <v>1</v>
      </c>
      <c r="L37" s="52">
        <v>1</v>
      </c>
      <c r="M37" s="23">
        <v>1159</v>
      </c>
      <c r="N37" s="47">
        <f t="shared" si="1"/>
        <v>1</v>
      </c>
      <c r="O37" s="48">
        <f t="shared" si="2"/>
        <v>1</v>
      </c>
      <c r="P37" s="49">
        <f t="shared" si="3"/>
        <v>1159</v>
      </c>
    </row>
    <row r="38" spans="1:16" ht="19.5" customHeight="1">
      <c r="A38" s="1" t="s">
        <v>16</v>
      </c>
      <c r="B38" s="10"/>
      <c r="C38" s="95" t="s">
        <v>18</v>
      </c>
      <c r="D38" s="96"/>
      <c r="E38" s="11"/>
      <c r="F38" s="12"/>
      <c r="G38" s="21"/>
      <c r="H38" s="11"/>
      <c r="I38" s="13"/>
      <c r="J38" s="23"/>
      <c r="K38" s="11">
        <v>1</v>
      </c>
      <c r="L38" s="52">
        <v>1</v>
      </c>
      <c r="M38" s="23">
        <v>1095</v>
      </c>
      <c r="N38" s="47">
        <f t="shared" si="1"/>
        <v>1</v>
      </c>
      <c r="O38" s="48">
        <f t="shared" si="2"/>
        <v>1</v>
      </c>
      <c r="P38" s="49">
        <f t="shared" si="3"/>
        <v>1095</v>
      </c>
    </row>
    <row r="39" spans="1:16" ht="19.5" customHeight="1">
      <c r="A39" s="1" t="s">
        <v>16</v>
      </c>
      <c r="B39" s="10"/>
      <c r="C39" s="95" t="s">
        <v>21</v>
      </c>
      <c r="D39" s="96"/>
      <c r="E39" s="11"/>
      <c r="F39" s="12"/>
      <c r="G39" s="21"/>
      <c r="H39" s="11"/>
      <c r="I39" s="13"/>
      <c r="J39" s="23"/>
      <c r="K39" s="11">
        <v>1</v>
      </c>
      <c r="L39" s="52">
        <v>20</v>
      </c>
      <c r="M39" s="23">
        <v>29400</v>
      </c>
      <c r="N39" s="47">
        <f t="shared" si="1"/>
        <v>1</v>
      </c>
      <c r="O39" s="48">
        <f t="shared" si="2"/>
        <v>20</v>
      </c>
      <c r="P39" s="49">
        <f t="shared" si="3"/>
        <v>29400</v>
      </c>
    </row>
    <row r="40" spans="1:16" ht="19.5" customHeight="1">
      <c r="A40" s="1" t="s">
        <v>16</v>
      </c>
      <c r="B40" s="10"/>
      <c r="C40" s="95" t="s">
        <v>22</v>
      </c>
      <c r="D40" s="96"/>
      <c r="E40" s="11"/>
      <c r="F40" s="12"/>
      <c r="G40" s="21"/>
      <c r="H40" s="11"/>
      <c r="I40" s="13"/>
      <c r="J40" s="23"/>
      <c r="K40" s="11">
        <v>1</v>
      </c>
      <c r="L40" s="52">
        <v>10</v>
      </c>
      <c r="M40" s="23">
        <v>1575</v>
      </c>
      <c r="N40" s="47">
        <f t="shared" si="1"/>
        <v>1</v>
      </c>
      <c r="O40" s="48">
        <f t="shared" si="2"/>
        <v>10</v>
      </c>
      <c r="P40" s="49">
        <f t="shared" si="3"/>
        <v>1575</v>
      </c>
    </row>
    <row r="41" spans="1:16" ht="19.5" customHeight="1">
      <c r="A41" s="1" t="s">
        <v>16</v>
      </c>
      <c r="B41" s="10"/>
      <c r="C41" s="95" t="s">
        <v>23</v>
      </c>
      <c r="D41" s="96"/>
      <c r="E41" s="11"/>
      <c r="F41" s="12"/>
      <c r="G41" s="21"/>
      <c r="H41" s="11"/>
      <c r="I41" s="13"/>
      <c r="J41" s="23"/>
      <c r="K41" s="11">
        <v>1</v>
      </c>
      <c r="L41" s="52">
        <v>1</v>
      </c>
      <c r="M41" s="23">
        <v>6510</v>
      </c>
      <c r="N41" s="47">
        <f t="shared" si="1"/>
        <v>1</v>
      </c>
      <c r="O41" s="48">
        <f t="shared" si="2"/>
        <v>1</v>
      </c>
      <c r="P41" s="49">
        <f t="shared" si="3"/>
        <v>6510</v>
      </c>
    </row>
    <row r="42" spans="1:16" ht="19.5" customHeight="1">
      <c r="A42" s="1" t="s">
        <v>16</v>
      </c>
      <c r="B42" s="10"/>
      <c r="C42" s="95" t="s">
        <v>24</v>
      </c>
      <c r="D42" s="96"/>
      <c r="E42" s="11"/>
      <c r="F42" s="12"/>
      <c r="G42" s="21"/>
      <c r="H42" s="11"/>
      <c r="I42" s="13"/>
      <c r="J42" s="23"/>
      <c r="K42" s="11">
        <v>1</v>
      </c>
      <c r="L42" s="52">
        <v>42</v>
      </c>
      <c r="M42" s="23">
        <v>30870</v>
      </c>
      <c r="N42" s="47">
        <f t="shared" si="1"/>
        <v>1</v>
      </c>
      <c r="O42" s="48">
        <f t="shared" si="2"/>
        <v>42</v>
      </c>
      <c r="P42" s="49">
        <f t="shared" si="3"/>
        <v>30870</v>
      </c>
    </row>
    <row r="43" spans="1:16" ht="19.5" customHeight="1">
      <c r="A43" s="1" t="s">
        <v>16</v>
      </c>
      <c r="B43" s="10"/>
      <c r="C43" s="95" t="s">
        <v>25</v>
      </c>
      <c r="D43" s="96"/>
      <c r="E43" s="11"/>
      <c r="F43" s="12"/>
      <c r="G43" s="21"/>
      <c r="H43" s="11"/>
      <c r="I43" s="13"/>
      <c r="J43" s="23"/>
      <c r="K43" s="11">
        <v>1</v>
      </c>
      <c r="L43" s="52">
        <v>5</v>
      </c>
      <c r="M43" s="23">
        <v>3150</v>
      </c>
      <c r="N43" s="47">
        <f t="shared" si="1"/>
        <v>1</v>
      </c>
      <c r="O43" s="48">
        <f t="shared" si="2"/>
        <v>5</v>
      </c>
      <c r="P43" s="49">
        <f t="shared" si="3"/>
        <v>3150</v>
      </c>
    </row>
    <row r="44" spans="1:16" ht="19.5" customHeight="1">
      <c r="A44" s="1" t="s">
        <v>16</v>
      </c>
      <c r="B44" s="10"/>
      <c r="C44" s="95" t="s">
        <v>26</v>
      </c>
      <c r="D44" s="96"/>
      <c r="E44" s="11"/>
      <c r="F44" s="12"/>
      <c r="G44" s="21"/>
      <c r="H44" s="11"/>
      <c r="I44" s="13"/>
      <c r="J44" s="23"/>
      <c r="K44" s="11">
        <v>1</v>
      </c>
      <c r="L44" s="52">
        <v>8</v>
      </c>
      <c r="M44" s="23">
        <v>5040</v>
      </c>
      <c r="N44" s="47">
        <f t="shared" si="1"/>
        <v>1</v>
      </c>
      <c r="O44" s="48">
        <f t="shared" si="2"/>
        <v>8</v>
      </c>
      <c r="P44" s="49">
        <f t="shared" si="3"/>
        <v>5040</v>
      </c>
    </row>
    <row r="45" spans="1:16" ht="19.5" customHeight="1">
      <c r="A45" s="1" t="s">
        <v>16</v>
      </c>
      <c r="B45" s="10"/>
      <c r="C45" s="95" t="s">
        <v>27</v>
      </c>
      <c r="D45" s="96"/>
      <c r="E45" s="11"/>
      <c r="F45" s="12"/>
      <c r="G45" s="21"/>
      <c r="H45" s="11"/>
      <c r="I45" s="13"/>
      <c r="J45" s="23"/>
      <c r="K45" s="11">
        <v>1</v>
      </c>
      <c r="L45" s="52">
        <v>7</v>
      </c>
      <c r="M45" s="23">
        <v>8820</v>
      </c>
      <c r="N45" s="47">
        <f t="shared" si="1"/>
        <v>1</v>
      </c>
      <c r="O45" s="48">
        <f t="shared" si="2"/>
        <v>7</v>
      </c>
      <c r="P45" s="49">
        <f t="shared" si="3"/>
        <v>8820</v>
      </c>
    </row>
    <row r="46" spans="1:16" ht="19.5" customHeight="1">
      <c r="A46" s="1" t="s">
        <v>16</v>
      </c>
      <c r="B46" s="10"/>
      <c r="C46" s="95" t="s">
        <v>30</v>
      </c>
      <c r="D46" s="96"/>
      <c r="E46" s="11"/>
      <c r="F46" s="12"/>
      <c r="G46" s="21"/>
      <c r="H46" s="11"/>
      <c r="I46" s="13"/>
      <c r="J46" s="23"/>
      <c r="K46" s="11">
        <v>1</v>
      </c>
      <c r="L46" s="52">
        <v>6</v>
      </c>
      <c r="M46" s="23">
        <v>1260</v>
      </c>
      <c r="N46" s="47">
        <f t="shared" si="1"/>
        <v>1</v>
      </c>
      <c r="O46" s="48">
        <f t="shared" si="2"/>
        <v>6</v>
      </c>
      <c r="P46" s="49">
        <f t="shared" si="3"/>
        <v>1260</v>
      </c>
    </row>
    <row r="47" spans="1:16" ht="19.5" customHeight="1">
      <c r="A47" s="1" t="s">
        <v>16</v>
      </c>
      <c r="B47" s="10"/>
      <c r="C47" s="95" t="s">
        <v>27</v>
      </c>
      <c r="D47" s="96"/>
      <c r="E47" s="11"/>
      <c r="F47" s="12"/>
      <c r="G47" s="21"/>
      <c r="H47" s="11"/>
      <c r="I47" s="13"/>
      <c r="J47" s="23"/>
      <c r="K47" s="11">
        <v>1</v>
      </c>
      <c r="L47" s="52">
        <v>12</v>
      </c>
      <c r="M47" s="23">
        <v>15120</v>
      </c>
      <c r="N47" s="47">
        <f t="shared" si="1"/>
        <v>1</v>
      </c>
      <c r="O47" s="48">
        <f t="shared" si="2"/>
        <v>12</v>
      </c>
      <c r="P47" s="49">
        <f t="shared" si="3"/>
        <v>15120</v>
      </c>
    </row>
    <row r="48" spans="1:16" ht="19.5" customHeight="1">
      <c r="A48" s="1" t="s">
        <v>16</v>
      </c>
      <c r="B48" s="10"/>
      <c r="C48" s="95" t="s">
        <v>28</v>
      </c>
      <c r="D48" s="96"/>
      <c r="E48" s="11"/>
      <c r="F48" s="12"/>
      <c r="G48" s="21"/>
      <c r="H48" s="11"/>
      <c r="I48" s="13"/>
      <c r="J48" s="23"/>
      <c r="K48" s="11">
        <v>1</v>
      </c>
      <c r="L48" s="52">
        <v>1</v>
      </c>
      <c r="M48" s="23">
        <v>1260</v>
      </c>
      <c r="N48" s="47">
        <f t="shared" si="1"/>
        <v>1</v>
      </c>
      <c r="O48" s="48">
        <f t="shared" si="2"/>
        <v>1</v>
      </c>
      <c r="P48" s="49">
        <f t="shared" si="3"/>
        <v>1260</v>
      </c>
    </row>
    <row r="49" spans="1:16" ht="19.5" customHeight="1">
      <c r="A49" s="1" t="s">
        <v>16</v>
      </c>
      <c r="B49" s="10"/>
      <c r="C49" s="99" t="s">
        <v>29</v>
      </c>
      <c r="D49" s="100"/>
      <c r="E49" s="11"/>
      <c r="F49" s="12"/>
      <c r="G49" s="21"/>
      <c r="H49" s="11"/>
      <c r="I49" s="13"/>
      <c r="J49" s="23"/>
      <c r="K49" s="11">
        <v>1</v>
      </c>
      <c r="L49" s="52">
        <v>2664</v>
      </c>
      <c r="M49" s="23">
        <v>55944</v>
      </c>
      <c r="N49" s="47">
        <f t="shared" si="1"/>
        <v>1</v>
      </c>
      <c r="O49" s="48">
        <f t="shared" si="2"/>
        <v>2664</v>
      </c>
      <c r="P49" s="49">
        <f t="shared" si="3"/>
        <v>55944</v>
      </c>
    </row>
    <row r="50" spans="1:16" ht="19.5" customHeight="1">
      <c r="A50" s="1" t="s">
        <v>16</v>
      </c>
      <c r="B50" s="10"/>
      <c r="C50" s="95" t="s">
        <v>31</v>
      </c>
      <c r="D50" s="96"/>
      <c r="E50" s="11"/>
      <c r="F50" s="12"/>
      <c r="G50" s="21"/>
      <c r="H50" s="11"/>
      <c r="I50" s="13"/>
      <c r="J50" s="23"/>
      <c r="K50" s="11">
        <v>1</v>
      </c>
      <c r="L50" s="52">
        <v>1332</v>
      </c>
      <c r="M50" s="23">
        <v>111888</v>
      </c>
      <c r="N50" s="47">
        <f t="shared" si="1"/>
        <v>1</v>
      </c>
      <c r="O50" s="48">
        <f t="shared" si="2"/>
        <v>1332</v>
      </c>
      <c r="P50" s="49">
        <f t="shared" si="3"/>
        <v>111888</v>
      </c>
    </row>
    <row r="51" spans="1:16" ht="19.5" customHeight="1">
      <c r="A51" s="1" t="s">
        <v>16</v>
      </c>
      <c r="B51" s="14"/>
      <c r="C51" s="128" t="s">
        <v>32</v>
      </c>
      <c r="D51" s="129"/>
      <c r="E51" s="3"/>
      <c r="F51" s="27"/>
      <c r="G51" s="28"/>
      <c r="H51" s="3"/>
      <c r="I51" s="29"/>
      <c r="J51" s="30"/>
      <c r="K51" s="3">
        <v>1</v>
      </c>
      <c r="L51" s="53">
        <v>8</v>
      </c>
      <c r="M51" s="30">
        <v>37800</v>
      </c>
      <c r="N51" s="47">
        <f t="shared" si="1"/>
        <v>1</v>
      </c>
      <c r="O51" s="48">
        <f t="shared" si="2"/>
        <v>8</v>
      </c>
      <c r="P51" s="49">
        <f t="shared" si="3"/>
        <v>37800</v>
      </c>
    </row>
    <row r="52" spans="1:16" ht="19.5" customHeight="1">
      <c r="A52" s="1" t="s">
        <v>16</v>
      </c>
      <c r="B52" s="10"/>
      <c r="C52" s="99" t="s">
        <v>33</v>
      </c>
      <c r="D52" s="100"/>
      <c r="E52" s="11"/>
      <c r="F52" s="12"/>
      <c r="G52" s="21"/>
      <c r="H52" s="11"/>
      <c r="I52" s="13"/>
      <c r="J52" s="23"/>
      <c r="K52" s="11">
        <v>1</v>
      </c>
      <c r="L52" s="52">
        <v>832</v>
      </c>
      <c r="M52" s="23">
        <v>17472</v>
      </c>
      <c r="N52" s="47">
        <f t="shared" si="1"/>
        <v>1</v>
      </c>
      <c r="O52" s="48">
        <f t="shared" si="2"/>
        <v>832</v>
      </c>
      <c r="P52" s="49">
        <f t="shared" si="3"/>
        <v>17472</v>
      </c>
    </row>
    <row r="53" spans="1:16" ht="19.5" customHeight="1">
      <c r="A53" s="1" t="s">
        <v>16</v>
      </c>
      <c r="B53" s="14"/>
      <c r="C53" s="95" t="s">
        <v>52</v>
      </c>
      <c r="D53" s="96"/>
      <c r="E53" s="11"/>
      <c r="F53" s="12"/>
      <c r="G53" s="21"/>
      <c r="H53" s="11"/>
      <c r="I53" s="13"/>
      <c r="J53" s="23"/>
      <c r="K53" s="11">
        <v>1</v>
      </c>
      <c r="L53" s="52">
        <v>40</v>
      </c>
      <c r="M53" s="23">
        <v>1260</v>
      </c>
      <c r="N53" s="47">
        <f t="shared" si="1"/>
        <v>1</v>
      </c>
      <c r="O53" s="48">
        <f t="shared" si="2"/>
        <v>40</v>
      </c>
      <c r="P53" s="49">
        <f t="shared" si="3"/>
        <v>1260</v>
      </c>
    </row>
    <row r="54" spans="1:16" ht="19.5" customHeight="1">
      <c r="A54" s="1" t="s">
        <v>16</v>
      </c>
      <c r="B54" s="14"/>
      <c r="C54" s="95" t="s">
        <v>53</v>
      </c>
      <c r="D54" s="96"/>
      <c r="E54" s="11"/>
      <c r="F54" s="12"/>
      <c r="G54" s="21"/>
      <c r="H54" s="11"/>
      <c r="I54" s="13"/>
      <c r="J54" s="23"/>
      <c r="K54" s="11">
        <v>1</v>
      </c>
      <c r="L54" s="52">
        <v>132</v>
      </c>
      <c r="M54" s="23">
        <v>22176</v>
      </c>
      <c r="N54" s="47">
        <f t="shared" si="1"/>
        <v>1</v>
      </c>
      <c r="O54" s="48">
        <f t="shared" si="2"/>
        <v>132</v>
      </c>
      <c r="P54" s="49">
        <f t="shared" si="3"/>
        <v>22176</v>
      </c>
    </row>
    <row r="55" spans="1:16" ht="19.5" customHeight="1">
      <c r="A55" s="1" t="s">
        <v>35</v>
      </c>
      <c r="B55" s="14"/>
      <c r="C55" s="128" t="s">
        <v>34</v>
      </c>
      <c r="D55" s="129"/>
      <c r="E55" s="3"/>
      <c r="F55" s="27"/>
      <c r="G55" s="28"/>
      <c r="H55" s="3"/>
      <c r="I55" s="29"/>
      <c r="J55" s="30"/>
      <c r="K55" s="3">
        <v>1</v>
      </c>
      <c r="L55" s="53">
        <v>1</v>
      </c>
      <c r="M55" s="30">
        <v>1050</v>
      </c>
      <c r="N55" s="47">
        <f t="shared" si="1"/>
        <v>1</v>
      </c>
      <c r="O55" s="48">
        <f t="shared" si="2"/>
        <v>1</v>
      </c>
      <c r="P55" s="49">
        <f t="shared" si="3"/>
        <v>1050</v>
      </c>
    </row>
    <row r="56" spans="1:16" ht="19.5" customHeight="1">
      <c r="A56" s="1" t="s">
        <v>36</v>
      </c>
      <c r="B56" s="35"/>
      <c r="C56" s="95" t="s">
        <v>37</v>
      </c>
      <c r="D56" s="96"/>
      <c r="E56" s="3"/>
      <c r="F56" s="27"/>
      <c r="G56" s="28"/>
      <c r="H56" s="3"/>
      <c r="I56" s="29"/>
      <c r="J56" s="30"/>
      <c r="K56" s="3">
        <v>1</v>
      </c>
      <c r="L56" s="53">
        <v>50</v>
      </c>
      <c r="M56" s="30">
        <v>8400</v>
      </c>
      <c r="N56" s="47">
        <f t="shared" si="1"/>
        <v>1</v>
      </c>
      <c r="O56" s="48">
        <f t="shared" si="2"/>
        <v>50</v>
      </c>
      <c r="P56" s="49">
        <f t="shared" si="3"/>
        <v>8400</v>
      </c>
    </row>
    <row r="57" spans="1:16" ht="19.5" customHeight="1">
      <c r="A57" s="1" t="s">
        <v>36</v>
      </c>
      <c r="B57" s="35"/>
      <c r="C57" s="95" t="s">
        <v>73</v>
      </c>
      <c r="D57" s="96"/>
      <c r="E57" s="11"/>
      <c r="F57" s="12"/>
      <c r="G57" s="21"/>
      <c r="H57" s="11"/>
      <c r="I57" s="13"/>
      <c r="J57" s="23"/>
      <c r="K57" s="11">
        <v>1</v>
      </c>
      <c r="L57" s="52">
        <v>340</v>
      </c>
      <c r="M57" s="23">
        <v>17850</v>
      </c>
      <c r="N57" s="47">
        <f t="shared" si="1"/>
        <v>1</v>
      </c>
      <c r="O57" s="48">
        <f t="shared" si="2"/>
        <v>340</v>
      </c>
      <c r="P57" s="49">
        <f t="shared" si="3"/>
        <v>17850</v>
      </c>
    </row>
    <row r="58" spans="1:16" ht="19.5" customHeight="1">
      <c r="A58" s="1" t="s">
        <v>36</v>
      </c>
      <c r="B58" s="35"/>
      <c r="C58" s="95" t="s">
        <v>38</v>
      </c>
      <c r="D58" s="96"/>
      <c r="E58" s="11"/>
      <c r="F58" s="12"/>
      <c r="G58" s="21"/>
      <c r="H58" s="11"/>
      <c r="I58" s="13"/>
      <c r="J58" s="23"/>
      <c r="K58" s="11">
        <v>1</v>
      </c>
      <c r="L58" s="52">
        <v>40</v>
      </c>
      <c r="M58" s="23">
        <v>4200</v>
      </c>
      <c r="N58" s="47">
        <f t="shared" si="1"/>
        <v>1</v>
      </c>
      <c r="O58" s="48">
        <f t="shared" si="2"/>
        <v>40</v>
      </c>
      <c r="P58" s="49">
        <f t="shared" si="3"/>
        <v>4200</v>
      </c>
    </row>
    <row r="59" spans="1:16" ht="19.5" customHeight="1">
      <c r="A59" s="1" t="s">
        <v>36</v>
      </c>
      <c r="B59" s="35"/>
      <c r="C59" s="130" t="s">
        <v>51</v>
      </c>
      <c r="D59" s="131"/>
      <c r="E59" s="36"/>
      <c r="F59" s="37"/>
      <c r="G59" s="38"/>
      <c r="H59" s="36"/>
      <c r="I59" s="39"/>
      <c r="J59" s="40"/>
      <c r="K59" s="36">
        <v>1</v>
      </c>
      <c r="L59" s="55">
        <v>30</v>
      </c>
      <c r="M59" s="40">
        <v>31</v>
      </c>
      <c r="N59" s="47">
        <f t="shared" si="1"/>
        <v>1</v>
      </c>
      <c r="O59" s="48">
        <f t="shared" si="2"/>
        <v>30</v>
      </c>
      <c r="P59" s="49">
        <f t="shared" si="3"/>
        <v>31</v>
      </c>
    </row>
    <row r="60" spans="1:16" ht="19.5" customHeight="1">
      <c r="A60" s="1" t="s">
        <v>36</v>
      </c>
      <c r="B60" s="35"/>
      <c r="C60" s="95" t="s">
        <v>39</v>
      </c>
      <c r="D60" s="96"/>
      <c r="E60" s="3"/>
      <c r="F60" s="27"/>
      <c r="G60" s="28"/>
      <c r="H60" s="3"/>
      <c r="I60" s="29"/>
      <c r="J60" s="30"/>
      <c r="K60" s="3">
        <v>1</v>
      </c>
      <c r="L60" s="53">
        <v>588</v>
      </c>
      <c r="M60" s="30">
        <v>6174</v>
      </c>
      <c r="N60" s="47">
        <f t="shared" si="1"/>
        <v>1</v>
      </c>
      <c r="O60" s="48">
        <f t="shared" si="2"/>
        <v>588</v>
      </c>
      <c r="P60" s="49">
        <f t="shared" si="3"/>
        <v>6174</v>
      </c>
    </row>
    <row r="61" spans="1:16" ht="19.5" customHeight="1">
      <c r="A61" s="1" t="s">
        <v>36</v>
      </c>
      <c r="B61" s="35"/>
      <c r="C61" s="95" t="s">
        <v>40</v>
      </c>
      <c r="D61" s="96"/>
      <c r="E61" s="3"/>
      <c r="F61" s="27"/>
      <c r="G61" s="28"/>
      <c r="H61" s="3"/>
      <c r="I61" s="29"/>
      <c r="J61" s="30"/>
      <c r="K61" s="3">
        <v>1</v>
      </c>
      <c r="L61" s="53">
        <v>157</v>
      </c>
      <c r="M61" s="30">
        <v>6594</v>
      </c>
      <c r="N61" s="47">
        <f t="shared" si="1"/>
        <v>1</v>
      </c>
      <c r="O61" s="48">
        <f t="shared" si="2"/>
        <v>157</v>
      </c>
      <c r="P61" s="49">
        <f t="shared" si="3"/>
        <v>6594</v>
      </c>
    </row>
    <row r="62" spans="1:16" ht="19.5" customHeight="1">
      <c r="A62" s="1" t="s">
        <v>36</v>
      </c>
      <c r="B62" s="35"/>
      <c r="C62" s="95" t="s">
        <v>41</v>
      </c>
      <c r="D62" s="96"/>
      <c r="E62" s="3"/>
      <c r="F62" s="27"/>
      <c r="G62" s="28"/>
      <c r="H62" s="3"/>
      <c r="I62" s="29"/>
      <c r="J62" s="30"/>
      <c r="K62" s="3">
        <v>1</v>
      </c>
      <c r="L62" s="53"/>
      <c r="M62" s="30">
        <v>252</v>
      </c>
      <c r="N62" s="47">
        <f t="shared" si="1"/>
        <v>1</v>
      </c>
      <c r="O62" s="48">
        <f t="shared" si="2"/>
        <v>0</v>
      </c>
      <c r="P62" s="49">
        <f t="shared" si="3"/>
        <v>252</v>
      </c>
    </row>
    <row r="63" spans="1:16" ht="19.5" customHeight="1">
      <c r="A63" s="1" t="s">
        <v>36</v>
      </c>
      <c r="B63" s="35"/>
      <c r="C63" s="95" t="s">
        <v>42</v>
      </c>
      <c r="D63" s="96"/>
      <c r="E63" s="3"/>
      <c r="F63" s="27"/>
      <c r="G63" s="28"/>
      <c r="H63" s="3"/>
      <c r="I63" s="29"/>
      <c r="J63" s="30"/>
      <c r="K63" s="3">
        <v>1</v>
      </c>
      <c r="L63" s="53">
        <v>1</v>
      </c>
      <c r="M63" s="30">
        <v>630</v>
      </c>
      <c r="N63" s="47">
        <f t="shared" si="1"/>
        <v>1</v>
      </c>
      <c r="O63" s="48">
        <f t="shared" si="2"/>
        <v>1</v>
      </c>
      <c r="P63" s="49">
        <f t="shared" si="3"/>
        <v>630</v>
      </c>
    </row>
    <row r="64" spans="1:16" ht="19.5" customHeight="1">
      <c r="A64" s="1" t="s">
        <v>36</v>
      </c>
      <c r="B64" s="35"/>
      <c r="C64" s="99" t="s">
        <v>43</v>
      </c>
      <c r="D64" s="100"/>
      <c r="E64" s="3"/>
      <c r="F64" s="27"/>
      <c r="G64" s="28"/>
      <c r="H64" s="3"/>
      <c r="I64" s="29"/>
      <c r="J64" s="30"/>
      <c r="K64" s="3">
        <v>1</v>
      </c>
      <c r="L64" s="53">
        <v>20</v>
      </c>
      <c r="M64" s="30">
        <v>6300</v>
      </c>
      <c r="N64" s="47">
        <f t="shared" si="1"/>
        <v>1</v>
      </c>
      <c r="O64" s="48">
        <f t="shared" si="2"/>
        <v>20</v>
      </c>
      <c r="P64" s="49">
        <f t="shared" si="3"/>
        <v>6300</v>
      </c>
    </row>
    <row r="65" spans="1:16" ht="19.5" customHeight="1">
      <c r="A65" s="1" t="s">
        <v>44</v>
      </c>
      <c r="B65" s="35"/>
      <c r="C65" s="105" t="s">
        <v>50</v>
      </c>
      <c r="D65" s="106"/>
      <c r="E65" s="15"/>
      <c r="F65" s="16"/>
      <c r="G65" s="22"/>
      <c r="H65" s="15"/>
      <c r="I65" s="17"/>
      <c r="J65" s="24"/>
      <c r="K65" s="15">
        <v>1</v>
      </c>
      <c r="L65" s="17">
        <v>1</v>
      </c>
      <c r="M65" s="24">
        <v>13125</v>
      </c>
      <c r="N65" s="84">
        <f>SUM(E65,H65,K65)</f>
        <v>1</v>
      </c>
      <c r="O65" s="85">
        <f>SUM(F65,I65,L65)</f>
        <v>1</v>
      </c>
      <c r="P65" s="86">
        <f>SUM(G65,J65,M65)</f>
        <v>13125</v>
      </c>
    </row>
    <row r="66" spans="2:16" ht="19.5" customHeight="1">
      <c r="B66" s="35"/>
      <c r="C66" s="103" t="s">
        <v>75</v>
      </c>
      <c r="D66" s="104"/>
      <c r="E66" s="87"/>
      <c r="F66" s="88"/>
      <c r="G66" s="89"/>
      <c r="H66" s="87"/>
      <c r="I66" s="90"/>
      <c r="J66" s="91"/>
      <c r="K66" s="87">
        <f aca="true" t="shared" si="4" ref="K66:P66">K67</f>
        <v>1</v>
      </c>
      <c r="L66" s="90">
        <f t="shared" si="4"/>
        <v>1</v>
      </c>
      <c r="M66" s="91">
        <f t="shared" si="4"/>
        <v>2503</v>
      </c>
      <c r="N66" s="92">
        <f t="shared" si="4"/>
        <v>1</v>
      </c>
      <c r="O66" s="93">
        <f t="shared" si="4"/>
        <v>1</v>
      </c>
      <c r="P66" s="94">
        <f t="shared" si="4"/>
        <v>2503</v>
      </c>
    </row>
    <row r="67" spans="1:16" ht="19.5" customHeight="1">
      <c r="A67" s="1" t="s">
        <v>16</v>
      </c>
      <c r="B67" s="10"/>
      <c r="C67" s="95" t="s">
        <v>20</v>
      </c>
      <c r="D67" s="96"/>
      <c r="E67" s="11"/>
      <c r="F67" s="12"/>
      <c r="G67" s="21"/>
      <c r="H67" s="11"/>
      <c r="I67" s="13"/>
      <c r="J67" s="23"/>
      <c r="K67" s="11">
        <v>1</v>
      </c>
      <c r="L67" s="52">
        <v>1</v>
      </c>
      <c r="M67" s="23">
        <v>2503</v>
      </c>
      <c r="N67" s="47">
        <f>SUM(E67,H67,K67)</f>
        <v>1</v>
      </c>
      <c r="O67" s="48">
        <f>SUM(F67,I67,L67)</f>
        <v>1</v>
      </c>
      <c r="P67" s="49">
        <f>SUM(G67,J67,M67)</f>
        <v>2503</v>
      </c>
    </row>
    <row r="68" spans="2:16" ht="19.5" customHeight="1">
      <c r="B68" s="14"/>
      <c r="C68" s="101"/>
      <c r="D68" s="102"/>
      <c r="E68" s="15"/>
      <c r="F68" s="16"/>
      <c r="G68" s="22"/>
      <c r="H68" s="15"/>
      <c r="I68" s="17"/>
      <c r="J68" s="24"/>
      <c r="K68" s="15"/>
      <c r="L68" s="56"/>
      <c r="M68" s="24"/>
      <c r="N68" s="18"/>
      <c r="O68" s="19"/>
      <c r="P68" s="25"/>
    </row>
    <row r="69" spans="1:16" ht="19.5" customHeight="1">
      <c r="A69" s="26"/>
      <c r="B69" s="109" t="s">
        <v>0</v>
      </c>
      <c r="C69" s="109"/>
      <c r="D69" s="109"/>
      <c r="E69" s="5">
        <f aca="true" t="shared" si="5" ref="E69:P69">E8+E66</f>
        <v>6</v>
      </c>
      <c r="F69" s="57">
        <f t="shared" si="5"/>
        <v>33</v>
      </c>
      <c r="G69" s="6">
        <f t="shared" si="5"/>
        <v>23101</v>
      </c>
      <c r="H69" s="5">
        <f t="shared" si="5"/>
        <v>18</v>
      </c>
      <c r="I69" s="57">
        <f t="shared" si="5"/>
        <v>94</v>
      </c>
      <c r="J69" s="6">
        <f t="shared" si="5"/>
        <v>64872</v>
      </c>
      <c r="K69" s="5">
        <f t="shared" si="5"/>
        <v>36</v>
      </c>
      <c r="L69" s="57">
        <f t="shared" si="5"/>
        <v>6363</v>
      </c>
      <c r="M69" s="6">
        <f t="shared" si="5"/>
        <v>425643</v>
      </c>
      <c r="N69" s="5">
        <f t="shared" si="5"/>
        <v>60</v>
      </c>
      <c r="O69" s="57">
        <f t="shared" si="5"/>
        <v>6490</v>
      </c>
      <c r="P69" s="6">
        <f t="shared" si="5"/>
        <v>513616</v>
      </c>
    </row>
  </sheetData>
  <mergeCells count="72">
    <mergeCell ref="C13:D13"/>
    <mergeCell ref="C8:D8"/>
    <mergeCell ref="C10:D10"/>
    <mergeCell ref="C11:D11"/>
    <mergeCell ref="C12:D12"/>
    <mergeCell ref="C60:D60"/>
    <mergeCell ref="C58:D58"/>
    <mergeCell ref="C56:D56"/>
    <mergeCell ref="C57:D57"/>
    <mergeCell ref="C59:D59"/>
    <mergeCell ref="C55:D55"/>
    <mergeCell ref="C50:D50"/>
    <mergeCell ref="C51:D51"/>
    <mergeCell ref="C52:D52"/>
    <mergeCell ref="C53:D53"/>
    <mergeCell ref="C54:D54"/>
    <mergeCell ref="N6:P6"/>
    <mergeCell ref="H6:J6"/>
    <mergeCell ref="E6:G6"/>
    <mergeCell ref="K6:M6"/>
    <mergeCell ref="B4:C4"/>
    <mergeCell ref="C38:D38"/>
    <mergeCell ref="C37:D37"/>
    <mergeCell ref="B5:B7"/>
    <mergeCell ref="C5:D7"/>
    <mergeCell ref="C27:D27"/>
    <mergeCell ref="C26:D26"/>
    <mergeCell ref="C24:D24"/>
    <mergeCell ref="C25:D25"/>
    <mergeCell ref="C23:D23"/>
    <mergeCell ref="B3:C3"/>
    <mergeCell ref="B69:D69"/>
    <mergeCell ref="D4:F4"/>
    <mergeCell ref="C30:D30"/>
    <mergeCell ref="C31:D31"/>
    <mergeCell ref="C34:D34"/>
    <mergeCell ref="C35:D35"/>
    <mergeCell ref="C36:D36"/>
    <mergeCell ref="C41:D41"/>
    <mergeCell ref="E5:P5"/>
    <mergeCell ref="C48:D48"/>
    <mergeCell ref="C49:D49"/>
    <mergeCell ref="C43:D43"/>
    <mergeCell ref="C44:D44"/>
    <mergeCell ref="C45:D45"/>
    <mergeCell ref="C47:D47"/>
    <mergeCell ref="C39:D39"/>
    <mergeCell ref="C40:D40"/>
    <mergeCell ref="C46:D46"/>
    <mergeCell ref="C15:D15"/>
    <mergeCell ref="C28:D28"/>
    <mergeCell ref="C29:D29"/>
    <mergeCell ref="C42:D42"/>
    <mergeCell ref="C32:D32"/>
    <mergeCell ref="C33:D33"/>
    <mergeCell ref="C64:D64"/>
    <mergeCell ref="C63:D63"/>
    <mergeCell ref="C62:D62"/>
    <mergeCell ref="C68:D68"/>
    <mergeCell ref="C66:D66"/>
    <mergeCell ref="C67:D67"/>
    <mergeCell ref="C65:D65"/>
    <mergeCell ref="C61:D61"/>
    <mergeCell ref="C9:D9"/>
    <mergeCell ref="C22:D22"/>
    <mergeCell ref="C17:D17"/>
    <mergeCell ref="C18:D18"/>
    <mergeCell ref="C19:D19"/>
    <mergeCell ref="C20:D20"/>
    <mergeCell ref="C16:D16"/>
    <mergeCell ref="C14:D14"/>
    <mergeCell ref="C21:D21"/>
  </mergeCells>
  <printOptions horizontalCentered="1"/>
  <pageMargins left="0.7874015748031497" right="0.7874015748031497" top="0.66" bottom="0.3937007874015748" header="0.3937007874015748" footer="0.3937007874015748"/>
  <pageSetup fitToHeight="1" fitToWidth="1" horizontalDpi="600" verticalDpi="600" orientation="portrait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事務局</cp:lastModifiedBy>
  <cp:lastPrinted>2008-12-12T13:16:16Z</cp:lastPrinted>
  <dcterms:created xsi:type="dcterms:W3CDTF">2008-11-04T04:12:36Z</dcterms:created>
  <dcterms:modified xsi:type="dcterms:W3CDTF">2008-12-25T00:58:06Z</dcterms:modified>
  <cp:category/>
  <cp:version/>
  <cp:contentType/>
  <cp:contentStatus/>
</cp:coreProperties>
</file>